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m\Documents\FAT\Issues\Saudi Arms Sales\"/>
    </mc:Choice>
  </mc:AlternateContent>
  <xr:revisionPtr revIDLastSave="0" documentId="8_{3E7B28F3-3ABB-4D98-8216-1A75120B0DE3}" xr6:coauthVersionLast="40" xr6:coauthVersionMax="40" xr10:uidLastSave="{00000000-0000-0000-0000-000000000000}"/>
  <bookViews>
    <workbookView xWindow="5460" yWindow="2745" windowWidth="17295" windowHeight="9360" xr2:uid="{789359A1-11E5-4E3F-AA69-C61ABFC23F26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55" i="1"/>
  <c r="B20" i="1"/>
  <c r="B56" i="1"/>
  <c r="C53" i="1"/>
  <c r="B57" i="1"/>
  <c r="E53" i="1"/>
  <c r="B58" i="1"/>
  <c r="B59" i="1"/>
  <c r="C69" i="1"/>
  <c r="B70" i="1"/>
</calcChain>
</file>

<file path=xl/sharedStrings.xml><?xml version="1.0" encoding="utf-8"?>
<sst xmlns="http://schemas.openxmlformats.org/spreadsheetml/2006/main" count="191" uniqueCount="123">
  <si>
    <t>LOAs to Be Offered at Visit</t>
  </si>
  <si>
    <t>Item</t>
  </si>
  <si>
    <t>LOA</t>
  </si>
  <si>
    <t>($M)</t>
  </si>
  <si>
    <t>Status</t>
  </si>
  <si>
    <t>CH-47</t>
  </si>
  <si>
    <t>XX-B-ZAG</t>
  </si>
  <si>
    <t>OFFERED</t>
  </si>
  <si>
    <t>Aerostat</t>
  </si>
  <si>
    <t>XX-B-ZAJ</t>
  </si>
  <si>
    <t>Tank</t>
  </si>
  <si>
    <t>XX-B-VTF</t>
  </si>
  <si>
    <t>MMSC</t>
  </si>
  <si>
    <t>XX-P-SBV</t>
  </si>
  <si>
    <t>JSOW</t>
  </si>
  <si>
    <t>XX-P-ABV A2</t>
  </si>
  <si>
    <t>SLAM-ER</t>
  </si>
  <si>
    <t>XX-P-ABU</t>
  </si>
  <si>
    <t>Harpoon Block II</t>
  </si>
  <si>
    <t>XX-P-ABT A2</t>
  </si>
  <si>
    <t>40, 105, 155mm Ammo</t>
  </si>
  <si>
    <t>XX-B-VBQ A3</t>
  </si>
  <si>
    <t>TOTAL</t>
  </si>
  <si>
    <t>LOAs Estimated 10 Year Sustainment</t>
  </si>
  <si>
    <t>Est. Sust. ($M)</t>
  </si>
  <si>
    <t>Mk-V FPV</t>
  </si>
  <si>
    <t>LOAs Estimated 10 Yr. Sust.</t>
  </si>
  <si>
    <t>MOIs to Be Offered at Visit</t>
  </si>
  <si>
    <t>Lead</t>
  </si>
  <si>
    <t>TCV ($M)</t>
  </si>
  <si>
    <t>Major End Items</t>
  </si>
  <si>
    <t>MOIs Est. 10 Yr. Sustainment ($M)</t>
  </si>
  <si>
    <t>Est Delivery</t>
  </si>
  <si>
    <t>Bradley (Modernization)</t>
  </si>
  <si>
    <t>USASAC</t>
  </si>
  <si>
    <t>400 Bradleys</t>
  </si>
  <si>
    <t>Imp. + 42 months</t>
  </si>
  <si>
    <t>Bradley (New Production)</t>
  </si>
  <si>
    <t>213 Bradleys</t>
  </si>
  <si>
    <t>Imp. + 36 months</t>
  </si>
  <si>
    <t>C-130J / KC-130J</t>
  </si>
  <si>
    <t>SAF/IA</t>
  </si>
  <si>
    <t>3 KC-130J/20 C-130J new production a/c+ Initial support cost (sust till 2026)</t>
  </si>
  <si>
    <t>2022-2025</t>
  </si>
  <si>
    <t xml:space="preserve">C4I </t>
  </si>
  <si>
    <t>DSCA</t>
  </si>
  <si>
    <t>C4I System and integration</t>
  </si>
  <si>
    <t>TBD</t>
  </si>
  <si>
    <t>C4I Definitization Mtg.</t>
  </si>
  <si>
    <t>Study and meeting</t>
  </si>
  <si>
    <t>F-15 C/D Recap Prog. Study</t>
  </si>
  <si>
    <t>Recapitalziation Program Study</t>
  </si>
  <si>
    <t>F-15 Sustainment</t>
  </si>
  <si>
    <t>8 year sustainment case</t>
  </si>
  <si>
    <t>GBU 31v3</t>
  </si>
  <si>
    <t>9000 GBU-31v3 (BLU-109 bomb body/FMU-152 fuze/KMU-557 tail kit)</t>
  </si>
  <si>
    <t>2022</t>
  </si>
  <si>
    <t>GBU-10</t>
  </si>
  <si>
    <t>9000 GBU-10 (Mk84 bomb body/FMU-152 fuze/CCG/Tailkit)</t>
  </si>
  <si>
    <t>GBU-12</t>
  </si>
  <si>
    <t>50000 GBU-12 (Mk82 bomb body/FMU-152 fuze/CCG/Tailkit)</t>
  </si>
  <si>
    <t>GBU-31v1</t>
  </si>
  <si>
    <t>9000 GBU-31v1 (Mk84 bomb body/FMU-152 fuze/KMU-557 tail kit)</t>
  </si>
  <si>
    <t>GBU-38</t>
  </si>
  <si>
    <t>27000 GBU-38 (Mk82 bomb body/FMU-152 fuze/KMU-572 tail kit)</t>
  </si>
  <si>
    <t>Howitzers</t>
  </si>
  <si>
    <t>180 howitzers (current LOA is for 159)</t>
  </si>
  <si>
    <t>2019-2022</t>
  </si>
  <si>
    <t>Light Close Air Support</t>
  </si>
  <si>
    <t>Aircraft type/quantity TBD</t>
  </si>
  <si>
    <t>MH-60R</t>
  </si>
  <si>
    <t>NIPO</t>
  </si>
  <si>
    <t>14 helicopters</t>
  </si>
  <si>
    <t>2019-2021</t>
  </si>
  <si>
    <t>Mode 5 Upgrades</t>
  </si>
  <si>
    <t>Platform specific solutions in works</t>
  </si>
  <si>
    <t>Navy Training</t>
  </si>
  <si>
    <t>Blanket Order</t>
  </si>
  <si>
    <t>Patriot Enhancement</t>
  </si>
  <si>
    <t>2018-2027</t>
  </si>
  <si>
    <t>PGM (DCS/FMS)</t>
  </si>
  <si>
    <t>FMS portion: $900M (Type/quantity munitions TBD)</t>
  </si>
  <si>
    <t>SATCOM Definitization Mtg</t>
  </si>
  <si>
    <t>OSD (Space)</t>
  </si>
  <si>
    <t>Meeting</t>
  </si>
  <si>
    <t>SATCOM &amp; SBEWS</t>
  </si>
  <si>
    <t>MDA</t>
  </si>
  <si>
    <t>2 satellites</t>
  </si>
  <si>
    <t>Remote Sensing Satellites</t>
  </si>
  <si>
    <t>SNEP II (+4 Ships)</t>
  </si>
  <si>
    <t>4 ships</t>
  </si>
  <si>
    <t>2025-2028</t>
  </si>
  <si>
    <t>TASS &amp; Strategic ISC A/C</t>
  </si>
  <si>
    <t>4 new aircraft (type TBD)</t>
  </si>
  <si>
    <t>THAAD</t>
  </si>
  <si>
    <t>7 batteries</t>
  </si>
  <si>
    <t>2023-2026</t>
  </si>
  <si>
    <t>TPQ-53</t>
  </si>
  <si>
    <t>26 radars  (current LOA is for 14)</t>
  </si>
  <si>
    <t>MK-VI Patrol Boats</t>
  </si>
  <si>
    <t>TBD Quantity of MK-VI</t>
  </si>
  <si>
    <t>UH-60 RSAF Rescue Helo</t>
  </si>
  <si>
    <t>30 helicopters</t>
  </si>
  <si>
    <t>2022-2026</t>
  </si>
  <si>
    <t>LOAs Offered at Visit</t>
  </si>
  <si>
    <t>MOIs Offered at Visit</t>
  </si>
  <si>
    <t>MOIs Estimated 10 Yr. Sust.</t>
  </si>
  <si>
    <t xml:space="preserve">TOTAL </t>
  </si>
  <si>
    <t>New MOI Commitments (as of 13 May 2017)</t>
  </si>
  <si>
    <t>Major Item</t>
  </si>
  <si>
    <t>Est. 10 Year Sustainment</t>
  </si>
  <si>
    <t>Est. Delivery</t>
  </si>
  <si>
    <t>Multi-Mission Maritime Patrol A/C</t>
  </si>
  <si>
    <t>TBD Quantity of Aircraft</t>
  </si>
  <si>
    <t>UH-60 Land Forces Helos</t>
  </si>
  <si>
    <t>19 Helicopters</t>
  </si>
  <si>
    <t>RSAF Training</t>
  </si>
  <si>
    <t>Blanket Order RSAF Training</t>
  </si>
  <si>
    <t>RSLF Taft</t>
  </si>
  <si>
    <t>Site Survey and TAFT</t>
  </si>
  <si>
    <t>Artillery System Upgrade</t>
  </si>
  <si>
    <t>Apache Program Upgrade</t>
  </si>
  <si>
    <t xml:space="preserve">TOTAL COMMITMENT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</si>
</sst>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42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42" fontId="4" fillId="0" borderId="7" xfId="0" applyNumberFormat="1" applyFont="1" applyBorder="1"/>
    <xf numFmtId="0" fontId="4" fillId="0" borderId="8" xfId="0" applyFont="1" applyBorder="1"/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2" fontId="4" fillId="0" borderId="12" xfId="1" applyNumberFormat="1" applyFont="1" applyBorder="1"/>
    <xf numFmtId="0" fontId="4" fillId="0" borderId="13" xfId="0" applyFont="1" applyBorder="1"/>
    <xf numFmtId="42" fontId="4" fillId="0" borderId="14" xfId="1" applyNumberFormat="1" applyFont="1" applyBorder="1"/>
    <xf numFmtId="0" fontId="5" fillId="0" borderId="15" xfId="0" applyFont="1" applyBorder="1" applyAlignment="1">
      <alignment horizontal="right"/>
    </xf>
    <xf numFmtId="42" fontId="5" fillId="0" borderId="16" xfId="1" applyNumberFormat="1" applyFont="1" applyBorder="1"/>
    <xf numFmtId="0" fontId="3" fillId="2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42" fontId="4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42" fontId="4" fillId="0" borderId="0" xfId="0" applyNumberFormat="1" applyFont="1" applyAlignment="1">
      <alignment horizontal="left" wrapText="1"/>
    </xf>
    <xf numFmtId="14" fontId="4" fillId="0" borderId="12" xfId="0" applyNumberFormat="1" applyFont="1" applyBorder="1" applyAlignment="1">
      <alignment horizontal="left"/>
    </xf>
    <xf numFmtId="0" fontId="2" fillId="0" borderId="0" xfId="0" applyFont="1"/>
    <xf numFmtId="0" fontId="4" fillId="3" borderId="11" xfId="0" applyFont="1" applyFill="1" applyBorder="1"/>
    <xf numFmtId="0" fontId="4" fillId="3" borderId="0" xfId="0" applyFont="1" applyFill="1"/>
    <xf numFmtId="42" fontId="4" fillId="3" borderId="0" xfId="0" applyNumberFormat="1" applyFont="1" applyFill="1"/>
    <xf numFmtId="0" fontId="4" fillId="3" borderId="0" xfId="0" applyFont="1" applyFill="1" applyAlignment="1">
      <alignment horizontal="left"/>
    </xf>
    <xf numFmtId="42" fontId="4" fillId="3" borderId="0" xfId="0" applyNumberFormat="1" applyFont="1" applyFill="1" applyAlignment="1">
      <alignment horizontal="left"/>
    </xf>
    <xf numFmtId="0" fontId="4" fillId="3" borderId="12" xfId="0" applyFont="1" applyFill="1" applyBorder="1" applyAlignment="1">
      <alignment horizontal="left"/>
    </xf>
    <xf numFmtId="42" fontId="4" fillId="0" borderId="0" xfId="0" applyNumberFormat="1" applyFont="1" applyAlignment="1">
      <alignment horizontal="right"/>
    </xf>
    <xf numFmtId="0" fontId="4" fillId="2" borderId="9" xfId="0" applyFont="1" applyFill="1" applyBorder="1" applyAlignment="1">
      <alignment horizontal="right"/>
    </xf>
    <xf numFmtId="42" fontId="4" fillId="2" borderId="10" xfId="1" applyNumberFormat="1" applyFont="1" applyFill="1" applyBorder="1"/>
    <xf numFmtId="0" fontId="4" fillId="2" borderId="11" xfId="0" applyFont="1" applyFill="1" applyBorder="1" applyAlignment="1">
      <alignment horizontal="right"/>
    </xf>
    <xf numFmtId="42" fontId="4" fillId="2" borderId="12" xfId="1" applyNumberFormat="1" applyFont="1" applyFill="1" applyBorder="1"/>
    <xf numFmtId="0" fontId="6" fillId="2" borderId="13" xfId="0" applyFont="1" applyFill="1" applyBorder="1" applyAlignment="1">
      <alignment horizontal="right"/>
    </xf>
    <xf numFmtId="42" fontId="6" fillId="2" borderId="14" xfId="1" applyNumberFormat="1" applyFont="1" applyFill="1" applyBorder="1"/>
    <xf numFmtId="0" fontId="4" fillId="0" borderId="0" xfId="0" applyFont="1" applyAlignment="1">
      <alignment horizontal="right"/>
    </xf>
    <xf numFmtId="0" fontId="4" fillId="4" borderId="11" xfId="0" applyFont="1" applyFill="1" applyBorder="1"/>
    <xf numFmtId="0" fontId="4" fillId="4" borderId="0" xfId="0" applyFont="1" applyFill="1"/>
    <xf numFmtId="42" fontId="4" fillId="4" borderId="0" xfId="0" applyNumberFormat="1" applyFont="1" applyFill="1"/>
    <xf numFmtId="0" fontId="4" fillId="4" borderId="0" xfId="0" applyFont="1" applyFill="1" applyAlignment="1">
      <alignment horizontal="left"/>
    </xf>
    <xf numFmtId="42" fontId="4" fillId="4" borderId="0" xfId="0" applyNumberFormat="1" applyFont="1" applyFill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8" xfId="0" applyFont="1" applyFill="1" applyBorder="1"/>
    <xf numFmtId="0" fontId="4" fillId="4" borderId="19" xfId="0" applyFont="1" applyFill="1" applyBorder="1"/>
    <xf numFmtId="42" fontId="4" fillId="4" borderId="19" xfId="0" applyNumberFormat="1" applyFont="1" applyFill="1" applyBorder="1"/>
    <xf numFmtId="0" fontId="4" fillId="4" borderId="19" xfId="0" applyFont="1" applyFill="1" applyBorder="1" applyAlignment="1">
      <alignment horizontal="left"/>
    </xf>
    <xf numFmtId="42" fontId="4" fillId="4" borderId="19" xfId="0" applyNumberFormat="1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0" borderId="21" xfId="0" applyFont="1" applyBorder="1"/>
    <xf numFmtId="42" fontId="4" fillId="0" borderId="21" xfId="0" applyNumberFormat="1" applyFont="1" applyBorder="1"/>
    <xf numFmtId="0" fontId="4" fillId="0" borderId="21" xfId="0" applyFont="1" applyBorder="1" applyAlignment="1">
      <alignment horizontal="left"/>
    </xf>
    <xf numFmtId="42" fontId="4" fillId="0" borderId="21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5" borderId="15" xfId="0" applyFont="1" applyFill="1" applyBorder="1" applyAlignment="1">
      <alignment horizontal="right"/>
    </xf>
    <xf numFmtId="42" fontId="6" fillId="5" borderId="16" xfId="0" applyNumberFormat="1" applyFont="1" applyFill="1" applyBorder="1"/>
  </cellXfs>
  <cellStyles count="2">
    <cellStyle name="Currency" xfId="1" builtinId="4"/>
    <cellStyle name="Normal" xfId="0" builtinId="0"/>
  </cellStyles>
  <dxfs count="26"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14999847407452621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5E8321-D455-48FF-BEAC-AFF7CCFAC3B1}" name="Table1" displayName="Table1" ref="A2:D10" totalsRowShown="0" headerRowDxfId="25" dataDxfId="24">
  <autoFilter ref="A2:D10" xr:uid="{D4D5C605-190B-47DB-B75D-502B8F6E1CD0}"/>
  <tableColumns count="4">
    <tableColumn id="1" xr3:uid="{910AC15A-424D-4E1E-BA53-EAAE33018876}" name="Item" dataDxfId="23"/>
    <tableColumn id="2" xr3:uid="{81E060F1-428E-4246-8959-2CA12A229EDA}" name="LOA" dataDxfId="22"/>
    <tableColumn id="7" xr3:uid="{49B0E57D-63B4-4712-92EF-2C4AFD343A51}" name="($M)" dataDxfId="21"/>
    <tableColumn id="3" xr3:uid="{FB799F72-1486-4ECD-901E-F6A35D33381E}" name="Status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C4B2E3-774C-490B-B8C3-CA86CCE18DEE}" name="Table13" displayName="Table13" ref="A24:F52" totalsRowShown="0" headerRowDxfId="19" dataDxfId="18">
  <autoFilter ref="A24:F52" xr:uid="{1EF84EB0-0A80-40A2-9605-C2BE2F642496}"/>
  <sortState xmlns:xlrd2="http://schemas.microsoft.com/office/spreadsheetml/2017/richdata2" ref="A25:F51">
    <sortCondition ref="A25:A52"/>
  </sortState>
  <tableColumns count="6">
    <tableColumn id="1" xr3:uid="{59FF1A8A-C049-423F-B952-CC8E9840146A}" name="Item" dataDxfId="17"/>
    <tableColumn id="2" xr3:uid="{997B6BAB-DD5F-4B9D-AEF6-BD97E694DDC5}" name="Lead" dataDxfId="16"/>
    <tableColumn id="6" xr3:uid="{97E51BA6-FB4E-4049-B1D1-8AB0ACA97666}" name="TCV ($M)" dataDxfId="15"/>
    <tableColumn id="3" xr3:uid="{0C9AFFE5-56BE-46A5-8DE9-9A1DCE349A30}" name="Major End Items" dataDxfId="14"/>
    <tableColumn id="4" xr3:uid="{3ABF6283-8891-4A28-B7D0-B1E7A96A9C76}" name="MOIs Est. 10 Yr. Sustainment ($M)" dataDxfId="13"/>
    <tableColumn id="5" xr3:uid="{CA9725D7-4AAC-4D3D-91F0-01EB129A0013}" name="Est Delivery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3A091B-B920-458B-B1F0-F3318FA8AAEC}" name="Table14" displayName="Table14" ref="A14:B20" totalsRowShown="0" headerRowDxfId="11" dataDxfId="10">
  <autoFilter ref="A14:B20" xr:uid="{D8B0CF5B-9368-4B38-8F0F-FF6E09B8AB91}"/>
  <tableColumns count="2">
    <tableColumn id="1" xr3:uid="{AC4F9874-DE48-43B5-882A-A91AD64B359D}" name="Item" dataDxfId="9"/>
    <tableColumn id="2" xr3:uid="{2A4364B4-712E-4077-9751-814CFF1796AA}" name="Est. Sust. ($M)" dataDxfId="8" dataCellStyle="Currency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03B897-D45D-460A-ABCF-8D8FC2190E93}" name="Table4" displayName="Table4" ref="A62:F68" totalsRowShown="0" headerRowDxfId="7" dataDxfId="6">
  <autoFilter ref="A62:F68" xr:uid="{902EC948-4748-4ABC-B0FB-735D4F0D2ACC}"/>
  <tableColumns count="6">
    <tableColumn id="1" xr3:uid="{A27B1800-1AC4-4871-821E-427AFD1F7A94}" name="Item" dataDxfId="5"/>
    <tableColumn id="2" xr3:uid="{7DBB63FD-5E93-4B23-A53E-ED5128E3355E}" name="Lead" dataDxfId="4"/>
    <tableColumn id="3" xr3:uid="{96F59B37-E9E1-497F-841F-B895591987A9}" name="TCV ($M)" dataDxfId="3"/>
    <tableColumn id="4" xr3:uid="{2820887E-310D-498B-9B6E-6133DD0B27B4}" name="Major Item" dataDxfId="2"/>
    <tableColumn id="5" xr3:uid="{D1A173F1-F5F8-47FC-B16D-961DB4611708}" name="Est. 10 Year Sustainment" dataDxfId="1"/>
    <tableColumn id="6" xr3:uid="{2CA8EC03-BC0F-4AF5-B90E-7AF0FB60DDB5}" name="Est. Deliver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F968-BE5D-4E5F-8B68-D97F56809E73}">
  <dimension ref="A1:G73"/>
  <sheetViews>
    <sheetView tabSelected="1" workbookViewId="0">
      <selection activeCell="D14" sqref="D14"/>
    </sheetView>
  </sheetViews>
  <sheetFormatPr defaultColWidth="8.85546875" defaultRowHeight="15" x14ac:dyDescent="0.25"/>
  <cols>
    <col min="1" max="1" width="29.7109375" customWidth="1"/>
    <col min="2" max="2" width="14.140625" customWidth="1"/>
    <col min="3" max="3" width="12.140625" customWidth="1"/>
    <col min="4" max="4" width="67.7109375" customWidth="1"/>
    <col min="5" max="5" width="16.7109375" customWidth="1"/>
    <col min="6" max="6" width="18.28515625" customWidth="1"/>
  </cols>
  <sheetData>
    <row r="1" spans="1:6" ht="21" x14ac:dyDescent="0.35">
      <c r="A1" s="1" t="s">
        <v>0</v>
      </c>
      <c r="B1" s="2"/>
      <c r="C1" s="2"/>
      <c r="D1" s="3"/>
      <c r="E1" s="4"/>
      <c r="F1" s="4"/>
    </row>
    <row r="2" spans="1:6" x14ac:dyDescent="0.25">
      <c r="A2" s="5" t="s">
        <v>1</v>
      </c>
      <c r="B2" s="4" t="s">
        <v>2</v>
      </c>
      <c r="C2" s="4" t="s">
        <v>3</v>
      </c>
      <c r="D2" s="6" t="s">
        <v>4</v>
      </c>
      <c r="E2" s="4"/>
      <c r="F2" s="4"/>
    </row>
    <row r="3" spans="1:6" x14ac:dyDescent="0.25">
      <c r="A3" s="5" t="s">
        <v>5</v>
      </c>
      <c r="B3" s="4" t="s">
        <v>6</v>
      </c>
      <c r="C3" s="7">
        <v>533</v>
      </c>
      <c r="D3" s="6" t="s">
        <v>7</v>
      </c>
      <c r="E3" s="4"/>
      <c r="F3" s="4"/>
    </row>
    <row r="4" spans="1:6" x14ac:dyDescent="0.25">
      <c r="A4" s="5" t="s">
        <v>8</v>
      </c>
      <c r="B4" s="4" t="s">
        <v>9</v>
      </c>
      <c r="C4" s="7">
        <v>525</v>
      </c>
      <c r="D4" s="6" t="s">
        <v>7</v>
      </c>
      <c r="E4" s="4"/>
      <c r="F4" s="4"/>
    </row>
    <row r="5" spans="1:6" x14ac:dyDescent="0.25">
      <c r="A5" s="5" t="s">
        <v>10</v>
      </c>
      <c r="B5" s="4" t="s">
        <v>11</v>
      </c>
      <c r="C5" s="7">
        <v>880</v>
      </c>
      <c r="D5" s="6" t="s">
        <v>7</v>
      </c>
      <c r="E5" s="4"/>
      <c r="F5" s="4"/>
    </row>
    <row r="6" spans="1:6" x14ac:dyDescent="0.25">
      <c r="A6" s="5" t="s">
        <v>12</v>
      </c>
      <c r="B6" s="4" t="s">
        <v>13</v>
      </c>
      <c r="C6" s="7">
        <v>6028</v>
      </c>
      <c r="D6" s="6" t="s">
        <v>7</v>
      </c>
      <c r="E6" s="4"/>
      <c r="F6" s="4"/>
    </row>
    <row r="7" spans="1:6" x14ac:dyDescent="0.25">
      <c r="A7" s="5" t="s">
        <v>14</v>
      </c>
      <c r="B7" s="4" t="s">
        <v>15</v>
      </c>
      <c r="C7" s="7">
        <v>645</v>
      </c>
      <c r="D7" s="6" t="s">
        <v>7</v>
      </c>
      <c r="E7" s="4"/>
      <c r="F7" s="4"/>
    </row>
    <row r="8" spans="1:6" x14ac:dyDescent="0.25">
      <c r="A8" s="5" t="s">
        <v>16</v>
      </c>
      <c r="B8" s="4" t="s">
        <v>17</v>
      </c>
      <c r="C8" s="7">
        <v>3000</v>
      </c>
      <c r="D8" s="6" t="s">
        <v>7</v>
      </c>
      <c r="E8" s="4"/>
      <c r="F8" s="4"/>
    </row>
    <row r="9" spans="1:6" x14ac:dyDescent="0.25">
      <c r="A9" s="5" t="s">
        <v>18</v>
      </c>
      <c r="B9" s="4" t="s">
        <v>19</v>
      </c>
      <c r="C9" s="7">
        <v>889</v>
      </c>
      <c r="D9" s="6" t="s">
        <v>7</v>
      </c>
      <c r="E9" s="4"/>
      <c r="F9" s="4"/>
    </row>
    <row r="10" spans="1:6" ht="15.75" thickBot="1" x14ac:dyDescent="0.3">
      <c r="A10" s="8" t="s">
        <v>20</v>
      </c>
      <c r="B10" s="9" t="s">
        <v>21</v>
      </c>
      <c r="C10" s="10">
        <v>63</v>
      </c>
      <c r="D10" s="11" t="s">
        <v>7</v>
      </c>
      <c r="E10" s="4"/>
      <c r="F10" s="4"/>
    </row>
    <row r="11" spans="1:6" x14ac:dyDescent="0.25">
      <c r="A11" s="12" t="s">
        <v>22</v>
      </c>
      <c r="B11" s="12"/>
      <c r="C11" s="7">
        <f>SUM(C3:C10)</f>
        <v>12563</v>
      </c>
      <c r="D11" s="4"/>
      <c r="E11" s="4"/>
      <c r="F11" s="13"/>
    </row>
    <row r="12" spans="1:6" ht="15.75" thickBot="1" x14ac:dyDescent="0.3">
      <c r="A12" s="14"/>
      <c r="B12" s="14"/>
      <c r="C12" s="4"/>
      <c r="D12" s="4"/>
      <c r="E12" s="4"/>
      <c r="F12" s="13"/>
    </row>
    <row r="13" spans="1:6" ht="21.6" customHeight="1" x14ac:dyDescent="0.25">
      <c r="A13" s="15" t="s">
        <v>23</v>
      </c>
      <c r="B13" s="16"/>
      <c r="C13" s="4"/>
      <c r="D13" s="4"/>
      <c r="E13" s="4"/>
      <c r="F13" s="4"/>
    </row>
    <row r="14" spans="1:6" x14ac:dyDescent="0.25">
      <c r="A14" s="17" t="s">
        <v>1</v>
      </c>
      <c r="B14" s="18" t="s">
        <v>24</v>
      </c>
      <c r="C14" s="4"/>
      <c r="D14" s="4"/>
      <c r="E14" s="4"/>
      <c r="F14" s="4"/>
    </row>
    <row r="15" spans="1:6" x14ac:dyDescent="0.25">
      <c r="A15" s="17" t="s">
        <v>5</v>
      </c>
      <c r="B15" s="19">
        <v>100</v>
      </c>
      <c r="C15" s="4"/>
      <c r="D15" s="4"/>
      <c r="E15" s="4"/>
      <c r="F15" s="4"/>
    </row>
    <row r="16" spans="1:6" x14ac:dyDescent="0.25">
      <c r="A16" s="17" t="s">
        <v>8</v>
      </c>
      <c r="B16" s="19">
        <v>425</v>
      </c>
      <c r="C16" s="4"/>
      <c r="D16" s="4"/>
      <c r="E16" s="4"/>
      <c r="F16" s="4"/>
    </row>
    <row r="17" spans="1:7" x14ac:dyDescent="0.25">
      <c r="A17" s="17" t="s">
        <v>10</v>
      </c>
      <c r="B17" s="19">
        <v>400</v>
      </c>
      <c r="C17" s="4"/>
      <c r="D17" s="4"/>
      <c r="E17" s="4"/>
      <c r="F17" s="4"/>
    </row>
    <row r="18" spans="1:7" x14ac:dyDescent="0.25">
      <c r="A18" s="17" t="s">
        <v>12</v>
      </c>
      <c r="B18" s="19">
        <v>260</v>
      </c>
      <c r="C18" s="4"/>
      <c r="D18" s="4"/>
      <c r="E18" s="4"/>
      <c r="F18" s="4"/>
    </row>
    <row r="19" spans="1:7" ht="15.75" thickBot="1" x14ac:dyDescent="0.3">
      <c r="A19" s="20" t="s">
        <v>25</v>
      </c>
      <c r="B19" s="21"/>
      <c r="C19" s="4"/>
      <c r="D19" s="4"/>
      <c r="E19" s="4"/>
      <c r="F19" s="4"/>
    </row>
    <row r="20" spans="1:7" ht="15.75" thickBot="1" x14ac:dyDescent="0.3">
      <c r="A20" s="22" t="s">
        <v>26</v>
      </c>
      <c r="B20" s="23">
        <f>SUM(B15:B19)</f>
        <v>1185</v>
      </c>
      <c r="C20" s="4"/>
      <c r="D20" s="4"/>
      <c r="E20" s="4"/>
      <c r="F20" s="13"/>
    </row>
    <row r="21" spans="1:7" x14ac:dyDescent="0.25">
      <c r="A21" s="4"/>
      <c r="B21" s="4"/>
      <c r="C21" s="4"/>
      <c r="D21" s="4"/>
      <c r="E21" s="4"/>
      <c r="F21" s="4"/>
    </row>
    <row r="22" spans="1:7" ht="15.75" thickBot="1" x14ac:dyDescent="0.3">
      <c r="A22" s="4"/>
      <c r="B22" s="4"/>
      <c r="C22" s="4"/>
      <c r="D22" s="4"/>
      <c r="E22" s="4"/>
      <c r="F22" s="4"/>
    </row>
    <row r="23" spans="1:7" ht="21" x14ac:dyDescent="0.35">
      <c r="A23" s="24" t="s">
        <v>27</v>
      </c>
      <c r="B23" s="25"/>
      <c r="C23" s="25"/>
      <c r="D23" s="25"/>
      <c r="E23" s="25"/>
      <c r="F23" s="26"/>
    </row>
    <row r="24" spans="1:7" ht="31.35" customHeight="1" x14ac:dyDescent="0.25">
      <c r="A24" s="17" t="s">
        <v>1</v>
      </c>
      <c r="B24" s="4" t="s">
        <v>28</v>
      </c>
      <c r="C24" s="4" t="s">
        <v>29</v>
      </c>
      <c r="D24" s="4" t="s">
        <v>30</v>
      </c>
      <c r="E24" s="27" t="s">
        <v>31</v>
      </c>
      <c r="F24" s="18" t="s">
        <v>32</v>
      </c>
      <c r="G24" s="28"/>
    </row>
    <row r="25" spans="1:7" x14ac:dyDescent="0.25">
      <c r="A25" s="17" t="s">
        <v>33</v>
      </c>
      <c r="B25" s="4" t="s">
        <v>34</v>
      </c>
      <c r="C25" s="7">
        <v>2350</v>
      </c>
      <c r="D25" s="29" t="s">
        <v>35</v>
      </c>
      <c r="E25" s="30">
        <v>0</v>
      </c>
      <c r="F25" s="31" t="s">
        <v>36</v>
      </c>
    </row>
    <row r="26" spans="1:7" x14ac:dyDescent="0.25">
      <c r="A26" s="17" t="s">
        <v>37</v>
      </c>
      <c r="B26" s="4" t="s">
        <v>34</v>
      </c>
      <c r="C26" s="7">
        <v>1350</v>
      </c>
      <c r="D26" s="29" t="s">
        <v>38</v>
      </c>
      <c r="E26" s="30">
        <v>0</v>
      </c>
      <c r="F26" s="31" t="s">
        <v>39</v>
      </c>
    </row>
    <row r="27" spans="1:7" x14ac:dyDescent="0.25">
      <c r="A27" s="17" t="s">
        <v>40</v>
      </c>
      <c r="B27" s="4" t="s">
        <v>41</v>
      </c>
      <c r="C27" s="7">
        <v>5800</v>
      </c>
      <c r="D27" s="29" t="s">
        <v>42</v>
      </c>
      <c r="E27" s="30">
        <v>0</v>
      </c>
      <c r="F27" s="31" t="s">
        <v>43</v>
      </c>
    </row>
    <row r="28" spans="1:7" x14ac:dyDescent="0.25">
      <c r="A28" s="17" t="s">
        <v>44</v>
      </c>
      <c r="B28" s="4" t="s">
        <v>45</v>
      </c>
      <c r="C28" s="7">
        <v>18000</v>
      </c>
      <c r="D28" s="29" t="s">
        <v>46</v>
      </c>
      <c r="E28" s="30">
        <v>0</v>
      </c>
      <c r="F28" s="31" t="s">
        <v>47</v>
      </c>
    </row>
    <row r="29" spans="1:7" x14ac:dyDescent="0.25">
      <c r="A29" s="17" t="s">
        <v>48</v>
      </c>
      <c r="B29" s="4" t="s">
        <v>45</v>
      </c>
      <c r="C29" s="7">
        <v>20</v>
      </c>
      <c r="D29" s="29" t="s">
        <v>49</v>
      </c>
      <c r="E29" s="30">
        <v>0</v>
      </c>
      <c r="F29" s="31">
        <v>2017</v>
      </c>
    </row>
    <row r="30" spans="1:7" x14ac:dyDescent="0.25">
      <c r="A30" s="17" t="s">
        <v>50</v>
      </c>
      <c r="B30" s="4" t="s">
        <v>41</v>
      </c>
      <c r="C30" s="7">
        <v>20</v>
      </c>
      <c r="D30" s="29" t="s">
        <v>51</v>
      </c>
      <c r="E30" s="30">
        <v>0</v>
      </c>
      <c r="F30" s="31" t="s">
        <v>47</v>
      </c>
    </row>
    <row r="31" spans="1:7" x14ac:dyDescent="0.25">
      <c r="A31" s="17" t="s">
        <v>52</v>
      </c>
      <c r="B31" s="4" t="s">
        <v>41</v>
      </c>
      <c r="C31" s="7">
        <v>6250</v>
      </c>
      <c r="D31" s="29" t="s">
        <v>53</v>
      </c>
      <c r="E31" s="30">
        <v>0</v>
      </c>
      <c r="F31" s="31">
        <v>2018</v>
      </c>
    </row>
    <row r="32" spans="1:7" x14ac:dyDescent="0.25">
      <c r="A32" s="17" t="s">
        <v>54</v>
      </c>
      <c r="B32" s="4" t="s">
        <v>41</v>
      </c>
      <c r="C32" s="7">
        <v>690</v>
      </c>
      <c r="D32" s="29" t="s">
        <v>55</v>
      </c>
      <c r="E32" s="30">
        <v>0</v>
      </c>
      <c r="F32" s="32" t="s">
        <v>56</v>
      </c>
    </row>
    <row r="33" spans="1:6" x14ac:dyDescent="0.25">
      <c r="A33" s="17" t="s">
        <v>57</v>
      </c>
      <c r="B33" s="4" t="s">
        <v>41</v>
      </c>
      <c r="C33" s="7">
        <v>370</v>
      </c>
      <c r="D33" s="29" t="s">
        <v>58</v>
      </c>
      <c r="E33" s="30">
        <v>0</v>
      </c>
      <c r="F33" s="32" t="s">
        <v>56</v>
      </c>
    </row>
    <row r="34" spans="1:6" x14ac:dyDescent="0.25">
      <c r="A34" s="17" t="s">
        <v>59</v>
      </c>
      <c r="B34" s="4" t="s">
        <v>41</v>
      </c>
      <c r="C34" s="7">
        <v>1670</v>
      </c>
      <c r="D34" s="29" t="s">
        <v>60</v>
      </c>
      <c r="E34" s="30">
        <v>0</v>
      </c>
      <c r="F34" s="32" t="s">
        <v>56</v>
      </c>
    </row>
    <row r="35" spans="1:6" x14ac:dyDescent="0.25">
      <c r="A35" s="17" t="s">
        <v>61</v>
      </c>
      <c r="B35" s="4" t="s">
        <v>41</v>
      </c>
      <c r="C35" s="7">
        <v>490</v>
      </c>
      <c r="D35" s="29" t="s">
        <v>62</v>
      </c>
      <c r="E35" s="30">
        <v>0</v>
      </c>
      <c r="F35" s="32" t="s">
        <v>56</v>
      </c>
    </row>
    <row r="36" spans="1:6" x14ac:dyDescent="0.25">
      <c r="A36" s="17" t="s">
        <v>63</v>
      </c>
      <c r="B36" s="4" t="s">
        <v>41</v>
      </c>
      <c r="C36" s="7">
        <v>1240</v>
      </c>
      <c r="D36" s="29" t="s">
        <v>64</v>
      </c>
      <c r="E36" s="30">
        <v>0</v>
      </c>
      <c r="F36" s="32" t="s">
        <v>56</v>
      </c>
    </row>
    <row r="37" spans="1:6" x14ac:dyDescent="0.25">
      <c r="A37" s="17" t="s">
        <v>65</v>
      </c>
      <c r="B37" s="4" t="s">
        <v>34</v>
      </c>
      <c r="C37" s="7">
        <v>1500</v>
      </c>
      <c r="D37" s="29" t="s">
        <v>66</v>
      </c>
      <c r="E37" s="30">
        <v>0</v>
      </c>
      <c r="F37" s="31" t="s">
        <v>67</v>
      </c>
    </row>
    <row r="38" spans="1:6" x14ac:dyDescent="0.25">
      <c r="A38" s="17" t="s">
        <v>68</v>
      </c>
      <c r="B38" s="4" t="s">
        <v>41</v>
      </c>
      <c r="C38" s="7">
        <v>2000</v>
      </c>
      <c r="D38" s="29" t="s">
        <v>69</v>
      </c>
      <c r="E38" s="30">
        <v>0</v>
      </c>
      <c r="F38" s="31" t="s">
        <v>47</v>
      </c>
    </row>
    <row r="39" spans="1:6" x14ac:dyDescent="0.25">
      <c r="A39" s="17" t="s">
        <v>70</v>
      </c>
      <c r="B39" s="4" t="s">
        <v>71</v>
      </c>
      <c r="C39" s="7">
        <v>2000</v>
      </c>
      <c r="D39" s="29" t="s">
        <v>72</v>
      </c>
      <c r="E39" s="30">
        <v>280</v>
      </c>
      <c r="F39" s="31" t="s">
        <v>73</v>
      </c>
    </row>
    <row r="40" spans="1:6" x14ac:dyDescent="0.25">
      <c r="A40" s="17" t="s">
        <v>74</v>
      </c>
      <c r="B40" s="4" t="s">
        <v>41</v>
      </c>
      <c r="C40" s="7">
        <v>500</v>
      </c>
      <c r="D40" s="29" t="s">
        <v>75</v>
      </c>
      <c r="E40" s="30">
        <v>0</v>
      </c>
      <c r="F40" s="31" t="s">
        <v>47</v>
      </c>
    </row>
    <row r="41" spans="1:6" x14ac:dyDescent="0.25">
      <c r="A41" s="17" t="s">
        <v>76</v>
      </c>
      <c r="B41" s="4" t="s">
        <v>71</v>
      </c>
      <c r="C41" s="7">
        <v>250</v>
      </c>
      <c r="D41" s="29" t="s">
        <v>77</v>
      </c>
      <c r="E41" s="30">
        <v>0</v>
      </c>
      <c r="F41" s="31">
        <v>2017</v>
      </c>
    </row>
    <row r="42" spans="1:6" x14ac:dyDescent="0.25">
      <c r="A42" s="17" t="s">
        <v>78</v>
      </c>
      <c r="B42" s="4" t="s">
        <v>34</v>
      </c>
      <c r="C42" s="7">
        <v>6650</v>
      </c>
      <c r="D42" s="29" t="s">
        <v>47</v>
      </c>
      <c r="E42" s="30">
        <v>0</v>
      </c>
      <c r="F42" s="31" t="s">
        <v>79</v>
      </c>
    </row>
    <row r="43" spans="1:6" x14ac:dyDescent="0.25">
      <c r="A43" s="17" t="s">
        <v>80</v>
      </c>
      <c r="B43" s="4" t="s">
        <v>41</v>
      </c>
      <c r="C43" s="7">
        <v>2600</v>
      </c>
      <c r="D43" s="33" t="s">
        <v>81</v>
      </c>
      <c r="E43" s="34">
        <v>0</v>
      </c>
      <c r="F43" s="32" t="s">
        <v>56</v>
      </c>
    </row>
    <row r="44" spans="1:6" x14ac:dyDescent="0.25">
      <c r="A44" s="17" t="s">
        <v>82</v>
      </c>
      <c r="B44" s="4" t="s">
        <v>83</v>
      </c>
      <c r="C44" s="7">
        <v>40</v>
      </c>
      <c r="D44" s="29" t="s">
        <v>84</v>
      </c>
      <c r="E44" s="30">
        <v>0</v>
      </c>
      <c r="F44" s="31">
        <v>2017</v>
      </c>
    </row>
    <row r="45" spans="1:6" x14ac:dyDescent="0.25">
      <c r="A45" s="17" t="s">
        <v>85</v>
      </c>
      <c r="B45" s="4" t="s">
        <v>86</v>
      </c>
      <c r="C45" s="7">
        <v>4000</v>
      </c>
      <c r="D45" s="29" t="s">
        <v>87</v>
      </c>
      <c r="E45" s="30">
        <v>0</v>
      </c>
      <c r="F45" s="35" t="s">
        <v>47</v>
      </c>
    </row>
    <row r="46" spans="1:6" s="36" customFormat="1" x14ac:dyDescent="0.25">
      <c r="A46" s="17" t="s">
        <v>88</v>
      </c>
      <c r="B46" s="4" t="s">
        <v>86</v>
      </c>
      <c r="C46" s="7">
        <v>800</v>
      </c>
      <c r="D46" s="29" t="s">
        <v>87</v>
      </c>
      <c r="E46" s="30">
        <v>0</v>
      </c>
      <c r="F46" s="35" t="s">
        <v>47</v>
      </c>
    </row>
    <row r="47" spans="1:6" x14ac:dyDescent="0.25">
      <c r="A47" s="17" t="s">
        <v>89</v>
      </c>
      <c r="B47" s="4" t="s">
        <v>71</v>
      </c>
      <c r="C47" s="7">
        <v>6000</v>
      </c>
      <c r="D47" s="29" t="s">
        <v>90</v>
      </c>
      <c r="E47" s="30">
        <v>0</v>
      </c>
      <c r="F47" s="31" t="s">
        <v>91</v>
      </c>
    </row>
    <row r="48" spans="1:6" x14ac:dyDescent="0.25">
      <c r="A48" s="17" t="s">
        <v>92</v>
      </c>
      <c r="B48" s="4" t="s">
        <v>41</v>
      </c>
      <c r="C48" s="7">
        <v>2000</v>
      </c>
      <c r="D48" s="29" t="s">
        <v>93</v>
      </c>
      <c r="E48" s="30">
        <v>650</v>
      </c>
      <c r="F48" s="31">
        <v>2024</v>
      </c>
    </row>
    <row r="49" spans="1:6" x14ac:dyDescent="0.25">
      <c r="A49" s="17" t="s">
        <v>94</v>
      </c>
      <c r="B49" s="4" t="s">
        <v>86</v>
      </c>
      <c r="C49" s="7">
        <v>13500</v>
      </c>
      <c r="D49" s="29" t="s">
        <v>95</v>
      </c>
      <c r="E49" s="30">
        <v>0</v>
      </c>
      <c r="F49" s="31" t="s">
        <v>96</v>
      </c>
    </row>
    <row r="50" spans="1:6" x14ac:dyDescent="0.25">
      <c r="A50" s="17" t="s">
        <v>97</v>
      </c>
      <c r="B50" s="4" t="s">
        <v>34</v>
      </c>
      <c r="C50" s="7">
        <v>930</v>
      </c>
      <c r="D50" s="29" t="s">
        <v>98</v>
      </c>
      <c r="E50" s="30">
        <v>0</v>
      </c>
      <c r="F50" s="31" t="s">
        <v>73</v>
      </c>
    </row>
    <row r="51" spans="1:6" x14ac:dyDescent="0.25">
      <c r="A51" s="37" t="s">
        <v>99</v>
      </c>
      <c r="B51" s="38" t="s">
        <v>71</v>
      </c>
      <c r="C51" s="39">
        <v>2000</v>
      </c>
      <c r="D51" s="40" t="s">
        <v>100</v>
      </c>
      <c r="E51" s="41">
        <v>0</v>
      </c>
      <c r="F51" s="42" t="s">
        <v>47</v>
      </c>
    </row>
    <row r="52" spans="1:6" s="4" customFormat="1" x14ac:dyDescent="0.25">
      <c r="A52" s="17" t="s">
        <v>101</v>
      </c>
      <c r="B52" s="4" t="s">
        <v>34</v>
      </c>
      <c r="C52" s="7">
        <v>1800</v>
      </c>
      <c r="D52" s="29" t="s">
        <v>102</v>
      </c>
      <c r="E52" s="30">
        <v>0</v>
      </c>
      <c r="F52" s="31" t="s">
        <v>103</v>
      </c>
    </row>
    <row r="53" spans="1:6" x14ac:dyDescent="0.25">
      <c r="A53" s="12" t="s">
        <v>22</v>
      </c>
      <c r="B53" s="12"/>
      <c r="C53" s="7">
        <f>SUM(C25:C52)</f>
        <v>84820</v>
      </c>
      <c r="D53" s="14" t="s">
        <v>22</v>
      </c>
      <c r="E53" s="43">
        <f>SUM(Table13[MOIs Est. 10 Yr. Sustainment ($M)])</f>
        <v>930</v>
      </c>
      <c r="F53" s="4"/>
    </row>
    <row r="54" spans="1:6" ht="15.75" thickBot="1" x14ac:dyDescent="0.3">
      <c r="A54" s="14"/>
      <c r="B54" s="14"/>
      <c r="C54" s="4"/>
      <c r="D54" s="4"/>
      <c r="E54" s="4"/>
      <c r="F54" s="4"/>
    </row>
    <row r="55" spans="1:6" x14ac:dyDescent="0.25">
      <c r="A55" s="44" t="s">
        <v>104</v>
      </c>
      <c r="B55" s="45">
        <f>C11</f>
        <v>12563</v>
      </c>
      <c r="C55" s="4"/>
      <c r="D55" s="4"/>
      <c r="E55" s="4"/>
      <c r="F55" s="4"/>
    </row>
    <row r="56" spans="1:6" x14ac:dyDescent="0.25">
      <c r="A56" s="46" t="s">
        <v>26</v>
      </c>
      <c r="B56" s="47">
        <f>B20</f>
        <v>1185</v>
      </c>
      <c r="C56" s="4"/>
      <c r="D56" s="4"/>
      <c r="E56" s="4"/>
      <c r="F56" s="4"/>
    </row>
    <row r="57" spans="1:6" x14ac:dyDescent="0.25">
      <c r="A57" s="46" t="s">
        <v>105</v>
      </c>
      <c r="B57" s="47">
        <f>C53</f>
        <v>84820</v>
      </c>
      <c r="C57" s="4"/>
      <c r="D57" s="4"/>
      <c r="E57" s="4"/>
      <c r="F57" s="4"/>
    </row>
    <row r="58" spans="1:6" x14ac:dyDescent="0.25">
      <c r="A58" s="46" t="s">
        <v>106</v>
      </c>
      <c r="B58" s="47">
        <f>E53</f>
        <v>930</v>
      </c>
      <c r="C58" s="4"/>
      <c r="D58" s="4"/>
      <c r="E58" s="4"/>
      <c r="F58" s="4"/>
    </row>
    <row r="59" spans="1:6" ht="16.5" thickBot="1" x14ac:dyDescent="0.3">
      <c r="A59" s="48" t="s">
        <v>107</v>
      </c>
      <c r="B59" s="49">
        <f>SUM(B55:B58)</f>
        <v>99498</v>
      </c>
      <c r="C59" s="4"/>
      <c r="D59" s="50"/>
      <c r="E59" s="7"/>
      <c r="F59" s="4"/>
    </row>
    <row r="60" spans="1:6" ht="15.75" thickBot="1" x14ac:dyDescent="0.3">
      <c r="A60" s="4"/>
      <c r="B60" s="4"/>
      <c r="C60" s="4"/>
      <c r="D60" s="4"/>
      <c r="E60" s="4"/>
      <c r="F60" s="4"/>
    </row>
    <row r="61" spans="1:6" ht="22.35" customHeight="1" x14ac:dyDescent="0.35">
      <c r="A61" s="24" t="s">
        <v>108</v>
      </c>
      <c r="B61" s="25"/>
      <c r="C61" s="25"/>
      <c r="D61" s="25"/>
      <c r="E61" s="25"/>
      <c r="F61" s="26"/>
    </row>
    <row r="62" spans="1:6" ht="21" customHeight="1" x14ac:dyDescent="0.25">
      <c r="A62" s="51" t="s">
        <v>1</v>
      </c>
      <c r="B62" s="52" t="s">
        <v>28</v>
      </c>
      <c r="C62" s="53" t="s">
        <v>29</v>
      </c>
      <c r="D62" s="54" t="s">
        <v>109</v>
      </c>
      <c r="E62" s="55" t="s">
        <v>110</v>
      </c>
      <c r="F62" s="56" t="s">
        <v>111</v>
      </c>
    </row>
    <row r="63" spans="1:6" x14ac:dyDescent="0.25">
      <c r="A63" s="37" t="s">
        <v>112</v>
      </c>
      <c r="B63" s="38" t="s">
        <v>71</v>
      </c>
      <c r="C63" s="39">
        <v>2000</v>
      </c>
      <c r="D63" s="40" t="s">
        <v>113</v>
      </c>
      <c r="E63" s="41">
        <v>0</v>
      </c>
      <c r="F63" s="42" t="s">
        <v>47</v>
      </c>
    </row>
    <row r="64" spans="1:6" x14ac:dyDescent="0.25">
      <c r="A64" s="57" t="s">
        <v>114</v>
      </c>
      <c r="B64" s="58" t="s">
        <v>34</v>
      </c>
      <c r="C64" s="59">
        <v>1200</v>
      </c>
      <c r="D64" s="60" t="s">
        <v>115</v>
      </c>
      <c r="E64" s="61">
        <v>0</v>
      </c>
      <c r="F64" s="62" t="s">
        <v>103</v>
      </c>
    </row>
    <row r="65" spans="1:6" x14ac:dyDescent="0.25">
      <c r="A65" s="17" t="s">
        <v>116</v>
      </c>
      <c r="B65" s="4" t="s">
        <v>41</v>
      </c>
      <c r="C65" s="7">
        <v>750</v>
      </c>
      <c r="D65" s="29" t="s">
        <v>117</v>
      </c>
      <c r="E65" s="30">
        <v>0</v>
      </c>
      <c r="F65" s="31">
        <v>2017</v>
      </c>
    </row>
    <row r="66" spans="1:6" x14ac:dyDescent="0.25">
      <c r="A66" s="17" t="s">
        <v>118</v>
      </c>
      <c r="B66" s="4" t="s">
        <v>34</v>
      </c>
      <c r="C66" s="7">
        <v>300</v>
      </c>
      <c r="D66" s="29" t="s">
        <v>119</v>
      </c>
      <c r="E66" s="30">
        <v>0</v>
      </c>
      <c r="F66" s="31" t="s">
        <v>47</v>
      </c>
    </row>
    <row r="67" spans="1:6" x14ac:dyDescent="0.25">
      <c r="A67" s="17" t="s">
        <v>120</v>
      </c>
      <c r="B67" s="4" t="s">
        <v>34</v>
      </c>
      <c r="C67" s="7">
        <v>4000</v>
      </c>
      <c r="D67" s="29" t="s">
        <v>120</v>
      </c>
      <c r="E67" s="30">
        <v>0</v>
      </c>
      <c r="F67" s="31" t="s">
        <v>47</v>
      </c>
    </row>
    <row r="68" spans="1:6" ht="15.75" thickBot="1" x14ac:dyDescent="0.3">
      <c r="A68" s="20" t="s">
        <v>121</v>
      </c>
      <c r="B68" s="63" t="s">
        <v>34</v>
      </c>
      <c r="C68" s="64">
        <v>2000</v>
      </c>
      <c r="D68" s="65" t="s">
        <v>121</v>
      </c>
      <c r="E68" s="66">
        <v>0</v>
      </c>
      <c r="F68" s="67" t="s">
        <v>47</v>
      </c>
    </row>
    <row r="69" spans="1:6" ht="15.75" thickBot="1" x14ac:dyDescent="0.3">
      <c r="A69" s="4"/>
      <c r="B69" s="4"/>
      <c r="C69" s="7">
        <f>SUM(C63:C68)</f>
        <v>10250</v>
      </c>
      <c r="D69" s="4"/>
      <c r="E69" s="4"/>
      <c r="F69" s="4"/>
    </row>
    <row r="70" spans="1:6" ht="16.5" thickBot="1" x14ac:dyDescent="0.3">
      <c r="A70" s="68" t="s">
        <v>122</v>
      </c>
      <c r="B70" s="69">
        <f>SUM(B59+C69)</f>
        <v>109748</v>
      </c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</sheetData>
  <mergeCells count="6">
    <mergeCell ref="A1:D1"/>
    <mergeCell ref="A11:B11"/>
    <mergeCell ref="A13:B13"/>
    <mergeCell ref="A23:F23"/>
    <mergeCell ref="A53:B53"/>
    <mergeCell ref="A61:F61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jeffm</dc:creator>
  <cp:lastModifiedBy>jeffm</cp:lastModifiedBy>
  <dcterms:created xsi:type="dcterms:W3CDTF">2019-02-25T11:05:42Z</dcterms:created>
  <dcterms:modified xsi:type="dcterms:W3CDTF">2019-02-25T11:06:30Z</dcterms:modified>
</cp:coreProperties>
</file>